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<sst xmlns="http://schemas.openxmlformats.org/spreadsheetml/2006/main" count="36" uniqueCount="21">
  <si>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2018-2019学年18级三年制美术学综合测评</t>
  </si>
  <si>
    <t>品德*20%</t>
  </si>
  <si>
    <t>学业*70%</t>
  </si>
  <si>
    <t>文体*10%</t>
  </si>
  <si>
    <t>总分</t>
  </si>
  <si>
    <t>排名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</si>
  <si>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</si>
  <si>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</si>
  <si>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</si>
  <si>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</si>
  <si>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</si>
  <si>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</si>
  <si>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</si>
  <si>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</si>
  <si>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</si>
  <si>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</si>
  <si>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</si>
  <si>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（沙龙2次）</t>
  </si>
  <si>
    <t>注：标红同学2017学年有不及格成绩或未按要求参加文化沙龙</t>
  </si>
  <si>
    <t>。</t>
  </si>
  <si>
    <t>（不及格）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</si>
</sst>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49"/>
      <name val="宋体"/>
      <family val="0"/>
    </font>
    <font>
      <sz val="18"/>
      <color indexed="49"/>
      <name val="宋体"/>
      <family val="0"/>
    </font>
    <font>
      <sz val="10"/>
      <color indexed="4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"/>
      <color rgb="FFFF0000"/>
      <name val="宋体"/>
      <family val="0"/>
    </font>
    <font>
      <sz val="18"/>
      <color theme="4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/>
    </xf>
    <xf numFmtId="0" fontId="51" fillId="35" borderId="9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49" fontId="51" fillId="0" borderId="0" xfId="0" applyNumberFormat="1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zoomScalePageLayoutView="0" workbookViewId="0" topLeftCell="A1">
      <selection activeCell="R25" sqref="R25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6.50390625" style="5" customWidth="1"/>
    <col min="4" max="4" width="5.00390625" style="0" customWidth="1"/>
    <col min="5" max="5" width="4.00390625" style="0" customWidth="1"/>
    <col min="6" max="6" width="5.625" style="0" customWidth="1"/>
    <col min="7" max="7" width="8.875" style="5" customWidth="1"/>
    <col min="8" max="8" width="6.75390625" style="5" customWidth="1"/>
    <col min="9" max="9" width="6.875" style="0" customWidth="1"/>
    <col min="10" max="10" width="3.75390625" style="0" customWidth="1"/>
    <col min="11" max="11" width="7.00390625" style="0" customWidth="1"/>
    <col min="12" max="12" width="5.125" style="0" customWidth="1"/>
    <col min="13" max="13" width="4.75390625" style="5" customWidth="1"/>
    <col min="14" max="14" width="5.25390625" style="0" customWidth="1"/>
    <col min="15" max="15" width="3.625" style="0" customWidth="1"/>
    <col min="16" max="16" width="5.625" style="0" customWidth="1"/>
    <col min="17" max="17" width="8.875" style="0" customWidth="1"/>
    <col min="18" max="18" width="4.50390625" style="0" customWidth="1"/>
  </cols>
  <sheetData>
    <row r="1" spans="1:18" s="1" customFormat="1" ht="32.25" customHeight="1">
      <c r="A1" s="28" t="s">
        <v>0</v>
      </c>
      <c r="B1" s="28"/>
      <c r="C1" s="29"/>
      <c r="D1" s="28"/>
      <c r="E1" s="28"/>
      <c r="F1" s="28"/>
      <c r="G1" s="29"/>
      <c r="H1" s="29"/>
      <c r="I1" s="28"/>
      <c r="J1" s="28"/>
      <c r="K1" s="28"/>
      <c r="L1" s="28"/>
      <c r="M1" s="29"/>
      <c r="N1" s="28"/>
      <c r="O1" s="28"/>
      <c r="P1" s="28"/>
      <c r="Q1" s="28"/>
      <c r="R1" s="28"/>
    </row>
    <row r="2" spans="1:18" ht="14.25">
      <c r="A2" s="6"/>
      <c r="B2" s="30" t="s">
        <v>1</v>
      </c>
      <c r="C2" s="31"/>
      <c r="D2" s="32"/>
      <c r="E2" s="32"/>
      <c r="F2" s="33"/>
      <c r="G2" s="30" t="s">
        <v>2</v>
      </c>
      <c r="H2" s="32"/>
      <c r="I2" s="32"/>
      <c r="J2" s="32"/>
      <c r="K2" s="33"/>
      <c r="L2" s="30" t="s">
        <v>3</v>
      </c>
      <c r="M2" s="31"/>
      <c r="N2" s="32"/>
      <c r="O2" s="32"/>
      <c r="P2" s="33"/>
      <c r="Q2" s="6" t="s">
        <v>4</v>
      </c>
      <c r="R2" s="6" t="s">
        <v>5</v>
      </c>
    </row>
    <row r="3" spans="1:18" s="2" customFormat="1" ht="14.25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  <c r="G3" s="8" t="s">
        <v>12</v>
      </c>
      <c r="H3" s="8" t="s">
        <v>8</v>
      </c>
      <c r="I3" s="7" t="s">
        <v>9</v>
      </c>
      <c r="J3" s="7" t="s">
        <v>10</v>
      </c>
      <c r="K3" s="7" t="s">
        <v>13</v>
      </c>
      <c r="L3" s="7" t="s">
        <v>7</v>
      </c>
      <c r="M3" s="8" t="s">
        <v>14</v>
      </c>
      <c r="N3" s="7" t="s">
        <v>9</v>
      </c>
      <c r="O3" s="7" t="s">
        <v>10</v>
      </c>
      <c r="P3" s="7" t="s">
        <v>15</v>
      </c>
      <c r="Q3" s="19"/>
      <c r="R3" s="6"/>
    </row>
    <row r="4" spans="1:18" s="2" customFormat="1" ht="14.25">
      <c r="A4" s="9">
        <v>1712183010</v>
      </c>
      <c r="B4" s="10" t="s">
        <v>16</v>
      </c>
      <c r="C4" s="11">
        <v>11</v>
      </c>
      <c r="D4" s="7">
        <f>C4/11*44</f>
        <v>44</v>
      </c>
      <c r="E4" s="7"/>
      <c r="F4" s="12">
        <f aca="true" t="shared" si="0" ref="F4:F11">(B4+D4)*0.2</f>
        <v>20</v>
      </c>
      <c r="G4" s="11">
        <v>40.84605</v>
      </c>
      <c r="H4" s="11">
        <v>68</v>
      </c>
      <c r="I4" s="19">
        <f>H4/68*55</f>
        <v>55</v>
      </c>
      <c r="J4" s="7"/>
      <c r="K4" s="19">
        <f aca="true" t="shared" si="1" ref="K4:K11">(G4+I4)*0.7</f>
        <v>67.09223499999999</v>
      </c>
      <c r="L4" s="20">
        <v>50</v>
      </c>
      <c r="M4" s="11">
        <v>4.5</v>
      </c>
      <c r="N4" s="12">
        <f>M4/6*50</f>
        <v>37.5</v>
      </c>
      <c r="O4" s="7"/>
      <c r="P4" s="7">
        <f aca="true" t="shared" si="2" ref="P4:P11">(L4+N4)*0.1</f>
        <v>8.75</v>
      </c>
      <c r="Q4" s="22">
        <f aca="true" t="shared" si="3" ref="Q4:Q11">F4+K4+P4</f>
        <v>95.84223499999999</v>
      </c>
      <c r="R4" s="23">
        <v>1</v>
      </c>
    </row>
    <row r="5" spans="1:18" ht="14.25">
      <c r="A5" s="9">
        <v>1812183004</v>
      </c>
      <c r="B5" s="10" t="s">
        <v>16</v>
      </c>
      <c r="C5" s="11">
        <v>3</v>
      </c>
      <c r="D5" s="7">
        <f aca="true" t="shared" si="4" ref="D5:D11">C5/11*44</f>
        <v>12</v>
      </c>
      <c r="E5" s="7"/>
      <c r="F5" s="12">
        <f t="shared" si="0"/>
        <v>13.600000000000001</v>
      </c>
      <c r="G5" s="11">
        <v>40.39605</v>
      </c>
      <c r="H5" s="11">
        <v>55</v>
      </c>
      <c r="I5" s="19">
        <f aca="true" t="shared" si="5" ref="I5:I11">H5/68*55</f>
        <v>44.48529411764706</v>
      </c>
      <c r="J5" s="7"/>
      <c r="K5" s="19">
        <f t="shared" si="1"/>
        <v>59.41694088235294</v>
      </c>
      <c r="L5" s="20">
        <v>50</v>
      </c>
      <c r="M5" s="11">
        <v>3.5</v>
      </c>
      <c r="N5" s="12">
        <f aca="true" t="shared" si="6" ref="N5:N11">M5/6*50</f>
        <v>29.166666666666668</v>
      </c>
      <c r="O5" s="7"/>
      <c r="P5" s="7">
        <f t="shared" si="2"/>
        <v>7.916666666666668</v>
      </c>
      <c r="Q5" s="22">
        <f t="shared" si="3"/>
        <v>80.93360754901961</v>
      </c>
      <c r="R5" s="23">
        <v>2</v>
      </c>
    </row>
    <row r="6" spans="1:18" s="3" customFormat="1" ht="14.25">
      <c r="A6" s="9">
        <v>1812183008</v>
      </c>
      <c r="B6" s="10" t="s">
        <v>16</v>
      </c>
      <c r="C6" s="11">
        <v>10</v>
      </c>
      <c r="D6" s="7">
        <f t="shared" si="4"/>
        <v>40</v>
      </c>
      <c r="E6" s="7"/>
      <c r="F6" s="12">
        <f t="shared" si="0"/>
        <v>19.200000000000003</v>
      </c>
      <c r="G6" s="11">
        <v>41.14305</v>
      </c>
      <c r="H6" s="11">
        <v>31</v>
      </c>
      <c r="I6" s="19">
        <f t="shared" si="5"/>
        <v>25.073529411764707</v>
      </c>
      <c r="J6" s="7"/>
      <c r="K6" s="19">
        <f t="shared" si="1"/>
        <v>46.351605588235294</v>
      </c>
      <c r="L6" s="20">
        <v>50</v>
      </c>
      <c r="M6" s="11">
        <v>6</v>
      </c>
      <c r="N6" s="12">
        <f t="shared" si="6"/>
        <v>50</v>
      </c>
      <c r="O6" s="7"/>
      <c r="P6" s="7">
        <f t="shared" si="2"/>
        <v>10</v>
      </c>
      <c r="Q6" s="22">
        <f t="shared" si="3"/>
        <v>75.5516055882353</v>
      </c>
      <c r="R6" s="23">
        <v>3</v>
      </c>
    </row>
    <row r="7" spans="1:18" s="4" customFormat="1" ht="14.25">
      <c r="A7" s="9">
        <v>1812183005</v>
      </c>
      <c r="B7" s="10" t="s">
        <v>16</v>
      </c>
      <c r="C7" s="11">
        <v>3</v>
      </c>
      <c r="D7" s="7">
        <f t="shared" si="4"/>
        <v>12</v>
      </c>
      <c r="E7" s="7"/>
      <c r="F7" s="12">
        <f t="shared" si="0"/>
        <v>13.600000000000001</v>
      </c>
      <c r="G7" s="11">
        <v>40.95</v>
      </c>
      <c r="H7" s="11">
        <v>46.5</v>
      </c>
      <c r="I7" s="19">
        <f t="shared" si="5"/>
        <v>37.61029411764706</v>
      </c>
      <c r="J7" s="7"/>
      <c r="K7" s="19">
        <f t="shared" si="1"/>
        <v>54.99220588235294</v>
      </c>
      <c r="L7" s="20">
        <v>50</v>
      </c>
      <c r="M7" s="11">
        <v>2</v>
      </c>
      <c r="N7" s="12">
        <f t="shared" si="6"/>
        <v>16.666666666666664</v>
      </c>
      <c r="O7" s="7"/>
      <c r="P7" s="7">
        <f t="shared" si="2"/>
        <v>6.666666666666666</v>
      </c>
      <c r="Q7" s="22">
        <f t="shared" si="3"/>
        <v>75.25887254901961</v>
      </c>
      <c r="R7" s="23">
        <v>4</v>
      </c>
    </row>
    <row r="8" spans="1:18" ht="14.25">
      <c r="A8" s="9">
        <v>1812183001</v>
      </c>
      <c r="B8" s="10" t="s">
        <v>16</v>
      </c>
      <c r="C8" s="11">
        <v>3</v>
      </c>
      <c r="D8" s="7">
        <f t="shared" si="4"/>
        <v>12</v>
      </c>
      <c r="E8" s="7"/>
      <c r="F8" s="12">
        <f t="shared" si="0"/>
        <v>13.600000000000001</v>
      </c>
      <c r="G8" s="11">
        <v>40.3614</v>
      </c>
      <c r="H8" s="11">
        <v>32</v>
      </c>
      <c r="I8" s="19">
        <f t="shared" si="5"/>
        <v>25.88235294117647</v>
      </c>
      <c r="J8" s="7"/>
      <c r="K8" s="19">
        <f t="shared" si="1"/>
        <v>46.37062705882352</v>
      </c>
      <c r="L8" s="20">
        <v>50</v>
      </c>
      <c r="M8" s="11">
        <v>2</v>
      </c>
      <c r="N8" s="12">
        <f t="shared" si="6"/>
        <v>16.666666666666664</v>
      </c>
      <c r="O8" s="7"/>
      <c r="P8" s="7">
        <f t="shared" si="2"/>
        <v>6.666666666666666</v>
      </c>
      <c r="Q8" s="22">
        <f t="shared" si="3"/>
        <v>66.6372937254902</v>
      </c>
      <c r="R8" s="23">
        <v>5</v>
      </c>
    </row>
    <row r="9" spans="1:18" ht="14.25">
      <c r="A9" s="9">
        <v>1812183009</v>
      </c>
      <c r="B9" s="10" t="s">
        <v>16</v>
      </c>
      <c r="C9" s="11">
        <v>0.2</v>
      </c>
      <c r="D9" s="7">
        <f t="shared" si="4"/>
        <v>0.8000000000000002</v>
      </c>
      <c r="E9" s="7"/>
      <c r="F9" s="12">
        <f t="shared" si="0"/>
        <v>11.36</v>
      </c>
      <c r="G9" s="11">
        <v>39.9114</v>
      </c>
      <c r="H9" s="11">
        <v>34.5</v>
      </c>
      <c r="I9" s="19">
        <f t="shared" si="5"/>
        <v>27.90441176470588</v>
      </c>
      <c r="J9" s="7"/>
      <c r="K9" s="19">
        <f t="shared" si="1"/>
        <v>47.47106823529412</v>
      </c>
      <c r="L9" s="20">
        <v>50</v>
      </c>
      <c r="M9" s="11">
        <v>1.5</v>
      </c>
      <c r="N9" s="12">
        <f t="shared" si="6"/>
        <v>12.5</v>
      </c>
      <c r="O9" s="7"/>
      <c r="P9" s="7">
        <f t="shared" si="2"/>
        <v>6.25</v>
      </c>
      <c r="Q9" s="22">
        <f t="shared" si="3"/>
        <v>65.08106823529411</v>
      </c>
      <c r="R9" s="24">
        <v>6</v>
      </c>
    </row>
    <row r="10" spans="1:18" s="2" customFormat="1" ht="14.25">
      <c r="A10" s="9">
        <v>1812183003</v>
      </c>
      <c r="B10" s="10" t="s">
        <v>16</v>
      </c>
      <c r="C10" s="11">
        <v>0</v>
      </c>
      <c r="D10" s="7">
        <f t="shared" si="4"/>
        <v>0</v>
      </c>
      <c r="E10" s="7"/>
      <c r="F10" s="12">
        <f t="shared" si="0"/>
        <v>11.200000000000001</v>
      </c>
      <c r="G10" s="11">
        <v>40.39605</v>
      </c>
      <c r="H10" s="11">
        <v>27.5</v>
      </c>
      <c r="I10" s="19">
        <f t="shared" si="5"/>
        <v>22.24264705882353</v>
      </c>
      <c r="J10" s="7"/>
      <c r="K10" s="19">
        <f t="shared" si="1"/>
        <v>43.84708794117647</v>
      </c>
      <c r="L10" s="20">
        <v>50</v>
      </c>
      <c r="M10" s="11">
        <v>2</v>
      </c>
      <c r="N10" s="12">
        <f t="shared" si="6"/>
        <v>16.666666666666664</v>
      </c>
      <c r="O10" s="7"/>
      <c r="P10" s="7">
        <f t="shared" si="2"/>
        <v>6.666666666666666</v>
      </c>
      <c r="Q10" s="22">
        <f t="shared" si="3"/>
        <v>61.713754607843136</v>
      </c>
      <c r="R10" s="24">
        <v>7</v>
      </c>
    </row>
    <row r="11" spans="1:18" ht="14.25">
      <c r="A11" s="9">
        <v>1812183006</v>
      </c>
      <c r="B11" s="10" t="s">
        <v>16</v>
      </c>
      <c r="C11" s="11">
        <v>6</v>
      </c>
      <c r="D11" s="7">
        <f t="shared" si="4"/>
        <v>24</v>
      </c>
      <c r="E11" s="7"/>
      <c r="F11" s="12">
        <f t="shared" si="0"/>
        <v>16</v>
      </c>
      <c r="G11" s="11">
        <v>40.32675</v>
      </c>
      <c r="H11" s="11">
        <v>10.5</v>
      </c>
      <c r="I11" s="19">
        <f t="shared" si="5"/>
        <v>8.492647058823529</v>
      </c>
      <c r="J11" s="7"/>
      <c r="K11" s="19">
        <f t="shared" si="1"/>
        <v>34.17357794117647</v>
      </c>
      <c r="L11" s="20">
        <v>50</v>
      </c>
      <c r="M11" s="11">
        <v>3.5</v>
      </c>
      <c r="N11" s="12">
        <f t="shared" si="6"/>
        <v>29.166666666666668</v>
      </c>
      <c r="O11" s="7"/>
      <c r="P11" s="7">
        <f t="shared" si="2"/>
        <v>7.916666666666668</v>
      </c>
      <c r="Q11" s="22">
        <f t="shared" si="3"/>
        <v>58.09024460784313</v>
      </c>
      <c r="R11" s="24">
        <v>8</v>
      </c>
    </row>
    <row r="12" spans="1:19" ht="14.25">
      <c r="A12" s="13">
        <v>1812183007</v>
      </c>
      <c r="B12" s="14" t="s">
        <v>16</v>
      </c>
      <c r="C12" s="15">
        <v>0</v>
      </c>
      <c r="D12" s="7">
        <f>C12/11*44</f>
        <v>0</v>
      </c>
      <c r="E12" s="16"/>
      <c r="F12" s="17">
        <f>(B12+D12)*0.2</f>
        <v>11.200000000000001</v>
      </c>
      <c r="G12" s="15">
        <v>40.1463</v>
      </c>
      <c r="H12" s="15">
        <v>2</v>
      </c>
      <c r="I12" s="19">
        <f>H12/68*55</f>
        <v>1.6176470588235294</v>
      </c>
      <c r="J12" s="16"/>
      <c r="K12" s="21">
        <f>(G12+I12)*0.7</f>
        <v>29.234762941176466</v>
      </c>
      <c r="L12" s="15">
        <v>50</v>
      </c>
      <c r="M12" s="15">
        <v>1</v>
      </c>
      <c r="N12" s="12">
        <f>M12/6*50</f>
        <v>8.333333333333332</v>
      </c>
      <c r="O12" s="16"/>
      <c r="P12" s="16">
        <f>(L12+N12)*0.1</f>
        <v>5.833333333333333</v>
      </c>
      <c r="Q12" s="25">
        <f>F12+K12+P12</f>
        <v>46.2680962745098</v>
      </c>
      <c r="R12" s="26">
        <v>10</v>
      </c>
      <c r="S12" s="27" t="s">
        <v>17</v>
      </c>
    </row>
    <row r="13" spans="1:20" s="2" customFormat="1" ht="14.25">
      <c r="A13" s="13">
        <v>1812183002</v>
      </c>
      <c r="B13" s="14" t="s">
        <v>16</v>
      </c>
      <c r="C13" s="15">
        <v>0</v>
      </c>
      <c r="D13" s="7">
        <f>C13/11*44</f>
        <v>0</v>
      </c>
      <c r="E13" s="16"/>
      <c r="F13" s="17">
        <f>(B13+D13)*0.2</f>
        <v>11.200000000000001</v>
      </c>
      <c r="G13" s="15">
        <v>40.39605</v>
      </c>
      <c r="H13" s="15">
        <v>26</v>
      </c>
      <c r="I13" s="19">
        <f>H13/68*55</f>
        <v>21.02941176470588</v>
      </c>
      <c r="J13" s="16"/>
      <c r="K13" s="21">
        <f>(G13+I13)*0.7</f>
        <v>42.99782323529412</v>
      </c>
      <c r="L13" s="15">
        <v>50</v>
      </c>
      <c r="M13" s="15">
        <v>5</v>
      </c>
      <c r="N13" s="12">
        <f>M13/6*50</f>
        <v>41.66666666666667</v>
      </c>
      <c r="O13" s="16"/>
      <c r="P13" s="16">
        <f>(L13+N13)*0.1</f>
        <v>9.166666666666668</v>
      </c>
      <c r="Q13" s="25">
        <f>F13+K13+P13</f>
        <v>63.364489901960795</v>
      </c>
      <c r="R13" s="26">
        <v>9</v>
      </c>
      <c r="S13" s="34" t="s">
        <v>20</v>
      </c>
      <c r="T13" s="34"/>
    </row>
    <row r="14" spans="1:18" ht="14.2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ht="14.25">
      <c r="C15" s="18" t="s">
        <v>19</v>
      </c>
    </row>
  </sheetData>
  <sheetProtection/>
  <mergeCells count="6">
    <mergeCell ref="A1:R1"/>
    <mergeCell ref="B2:F2"/>
    <mergeCell ref="G2:K2"/>
    <mergeCell ref="L2:P2"/>
    <mergeCell ref="S13:T13"/>
    <mergeCell ref="A14:R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2019-09-18T01:37:16Z</cp:lastPrinted>
  <dcterms:created xsi:type="dcterms:W3CDTF">2019-09-12T12:01:48Z</dcterms:created>
  <dcterms:modified xsi:type="dcterms:W3CDTF">2019-09-18T01:37:35Z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